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6AA4692E-735E-4689-9A0C-FA397585CF54}" xr6:coauthVersionLast="47" xr6:coauthVersionMax="47" xr10:uidLastSave="{00000000-0000-0000-0000-000000000000}"/>
  <bookViews>
    <workbookView xWindow="28680" yWindow="-120" windowWidth="29040" windowHeight="15720" xr2:uid="{21035692-E0A3-4FD2-BFC6-5CAB6CA8ACFF}"/>
  </bookViews>
  <sheets>
    <sheet name="7181 Sites" sheetId="1" r:id="rId1"/>
    <sheet name="Valley Floor CMBM 10 or l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3" i="1"/>
  <c r="G3" i="1" s="1"/>
  <c r="H3" i="1" s="1"/>
  <c r="C5" i="1"/>
  <c r="C7" i="1"/>
  <c r="C4" i="1"/>
  <c r="G4" i="1" s="1"/>
  <c r="H4" i="1" s="1"/>
  <c r="C3" i="1"/>
  <c r="C6" i="1"/>
  <c r="G6" i="1" s="1"/>
  <c r="H6" i="1" s="1"/>
  <c r="C8" i="1"/>
  <c r="C9" i="1"/>
  <c r="C11" i="1"/>
  <c r="G11" i="1" s="1"/>
  <c r="C10" i="1"/>
  <c r="C15" i="1"/>
  <c r="C12" i="1"/>
  <c r="G12" i="1" s="1"/>
  <c r="H12" i="1" s="1"/>
  <c r="C14" i="1"/>
  <c r="G14" i="1" s="1"/>
  <c r="H14" i="1" s="1"/>
  <c r="C13" i="1"/>
  <c r="C16" i="1"/>
  <c r="C17" i="1"/>
  <c r="C18" i="1"/>
  <c r="C22" i="1"/>
  <c r="G22" i="1" s="1"/>
  <c r="H22" i="1" s="1"/>
  <c r="C21" i="1"/>
  <c r="C19" i="1"/>
  <c r="G19" i="1" s="1"/>
  <c r="H19" i="1" s="1"/>
  <c r="C20" i="1"/>
  <c r="C24" i="1"/>
  <c r="C25" i="1"/>
  <c r="C26" i="1"/>
  <c r="C23" i="1"/>
  <c r="C27" i="1"/>
  <c r="C28" i="1"/>
  <c r="C2" i="1"/>
  <c r="F4" i="1"/>
  <c r="F7" i="1"/>
  <c r="F5" i="1"/>
  <c r="G5" i="1" s="1"/>
  <c r="H5" i="1" s="1"/>
  <c r="F20" i="1"/>
  <c r="G28" i="1"/>
  <c r="H28" i="1" s="1"/>
  <c r="G25" i="1"/>
  <c r="H25" i="1" s="1"/>
  <c r="G26" i="1"/>
  <c r="H26" i="1" s="1"/>
  <c r="G23" i="1"/>
  <c r="H23" i="1" s="1"/>
  <c r="G24" i="1"/>
  <c r="H24" i="1" s="1"/>
  <c r="F2" i="1"/>
  <c r="F19" i="1"/>
  <c r="F17" i="1"/>
  <c r="F9" i="1"/>
  <c r="F15" i="1"/>
  <c r="F10" i="1"/>
  <c r="F16" i="1"/>
  <c r="F21" i="1"/>
  <c r="F13" i="1"/>
  <c r="F18" i="1"/>
  <c r="F8" i="1"/>
  <c r="H11" i="1" l="1"/>
  <c r="G29" i="1"/>
  <c r="G18" i="1"/>
  <c r="H18" i="1" s="1"/>
  <c r="G7" i="1"/>
  <c r="H7" i="1" s="1"/>
  <c r="G13" i="1"/>
  <c r="H13" i="1" s="1"/>
  <c r="G16" i="1"/>
  <c r="H16" i="1" s="1"/>
  <c r="G10" i="1"/>
  <c r="H10" i="1" s="1"/>
  <c r="G15" i="1"/>
  <c r="H15" i="1" s="1"/>
  <c r="G9" i="1"/>
  <c r="H9" i="1" s="1"/>
  <c r="G20" i="1"/>
  <c r="H20" i="1" s="1"/>
  <c r="G8" i="1"/>
  <c r="H8" i="1" s="1"/>
  <c r="G21" i="1"/>
  <c r="H21" i="1" s="1"/>
  <c r="G17" i="1"/>
  <c r="H17" i="1" s="1"/>
  <c r="G2" i="1"/>
  <c r="H2" i="1" s="1"/>
  <c r="H30" i="1" l="1"/>
</calcChain>
</file>

<file path=xl/sharedStrings.xml><?xml version="1.0" encoding="utf-8"?>
<sst xmlns="http://schemas.openxmlformats.org/spreadsheetml/2006/main" count="133" uniqueCount="130">
  <si>
    <t>AP</t>
  </si>
  <si>
    <t>Cust's</t>
  </si>
  <si>
    <t>Macs</t>
  </si>
  <si>
    <t>04-18-D6-C8-70-96, 04-18-D6-C8-78-3A, 18-E8-29-3E-A1-70</t>
  </si>
  <si>
    <t>04-18-D6-32-78-80 , 04-18-D6-C8-77-06 , 78-8A-20-60-0F-B4 , 78-8A-20-94-5C-29 , 78-8A-20-94-77-B3 , 80-2A-A8-EE-7B-C6</t>
  </si>
  <si>
    <t>44-D9-E7-DC-7F-56</t>
  </si>
  <si>
    <t>DC-9F-DB-66-A7-CD, 04-18-D6-88-FB-0A, 04-18-D6-C8-78-B6, 04-18-D6-F6-7B-F9, 04-18-D6-32-7A-FD</t>
  </si>
  <si>
    <t>18-E8-29-3E-A2-97, 04-18-D6-88-FB-53</t>
  </si>
  <si>
    <t>44-D9-E7-DC-7E-28, 04-18-D6-88-FB-6E, 04-18-D6-C8-75-AC</t>
  </si>
  <si>
    <t>80-2A-A8-EE-7A-8E, 80-2A-A8-38-7C-B3</t>
  </si>
  <si>
    <t>24-A4-3C-D6-9F-51</t>
  </si>
  <si>
    <t>04-18-D6-C8-71-33, DC-9F-DB-64-8D-C8. 04-18-D6-88-FB-E6</t>
  </si>
  <si>
    <t>24-A4-3C-40-A8-9F</t>
  </si>
  <si>
    <t>44-D9-E7-DC-7C-DA, 18-E8-29-3E-A1-F2, 04-18-D6-F6-7C-2C, DC-9F-DB-64-8D-30</t>
  </si>
  <si>
    <t>24-A4-3C-44-23-BF, DC-9F-DB-64-8D-BD, 24-A4-3C-44-24-27, 80-2A-A8-EE-7A-2B</t>
  </si>
  <si>
    <t>80-2A-A8-EE-7B-E3, 80-2A-A8-F4-5F-05, 24-A4-3C-B8-BE-9F, 44-D9-E7-60-AB-9B, 80-2A-A8-AA-99-45</t>
  </si>
  <si>
    <t>04-18-D6-F6-84-B6, 44-D9-E7-DC-51-DC, 24-A4-3C-B8-C6-9B</t>
  </si>
  <si>
    <t>80-2A-A8-26-BF-82, 04-18-D6-88-F9-74</t>
  </si>
  <si>
    <t>78-8A-20-60-0F-4C</t>
  </si>
  <si>
    <t>Packages</t>
  </si>
  <si>
    <t>20mb, 20mb, 12mb</t>
  </si>
  <si>
    <t>12mb</t>
  </si>
  <si>
    <t>7mb, 20mb, 12mb</t>
  </si>
  <si>
    <t>7mb, 7mb, 20mb, 20mb, 20mb, 12mb</t>
  </si>
  <si>
    <t>12mb, 20mb, 12mb, 7mb, 12mb</t>
  </si>
  <si>
    <t>CPE MRC</t>
  </si>
  <si>
    <t>78-8A-20-60-0F-B4 , 78-8A-20-94-77-B3 , 80-2A-A8-EE-7B-C6</t>
  </si>
  <si>
    <t>Total MRC</t>
  </si>
  <si>
    <t>7mb, 12mb</t>
  </si>
  <si>
    <t xml:space="preserve">20mb, 12mb, 20mb </t>
  </si>
  <si>
    <t>7mb, 7mb</t>
  </si>
  <si>
    <t>7mb</t>
  </si>
  <si>
    <t>12mb, 7mb, 7mb</t>
  </si>
  <si>
    <t>7mb, 20mb, 7mb, 20mb</t>
  </si>
  <si>
    <t>7mb, 3mb, 7mb, 12mb</t>
  </si>
  <si>
    <t>7mb, 12mb, 7mb, 7mb, 20mb</t>
  </si>
  <si>
    <t>7mb, 7mb, 7mb</t>
  </si>
  <si>
    <t>3mb, 20mb</t>
  </si>
  <si>
    <t>20mb</t>
  </si>
  <si>
    <t>Yearly MRC</t>
  </si>
  <si>
    <t>04-18-D6-88-FB-F7, 80-2A-A8-EE-7D-25</t>
  </si>
  <si>
    <t>20mb, 7mb</t>
  </si>
  <si>
    <t>20mb, 7mb, 7mb, 7mb, 20mb, 20mb, 3mb, 7mb, 7mb</t>
  </si>
  <si>
    <t>00-15-6D-9E-D5-99, 04-18-D6-88-FC-49</t>
  </si>
  <si>
    <t>04-18-D6-32-7A-92, 18-E8-29-3E-A2-56, 24-A4-3C-76-FC-32, 78-8A-20-94-72-B6, 78-8A-20-96-F4-DC, DC-9F-DB-64-8D-4F, DC-9F-DB-64-8D-AC, DC-9F-DB-64-8D-D9, F0-9F-C2-90-78-2C</t>
  </si>
  <si>
    <t>24-A4-3C-40-A9-F9, 44-D9-E7-DC-7E-83, 78-8A-20-60-0E-37, 80-2A-A8-26-BF-F4, DC-9F-DB-50-EA-B3, DC-9F-DB-64-8C-A8, DC-9F-DB-64-8C-ED, DC-9F-DB-78-43-48</t>
  </si>
  <si>
    <t>3mb, 20mb, 7mb, 3mb, 3mb, 20mb, 12mb, 7mb</t>
  </si>
  <si>
    <t>04-18-D6-C8-72-48, 24-A4-3C-40-AA-D1, 24-A4-3C-44-23-82, 24-A4-3C-44-24-3C, 44-D9-E7-60-AB-03, 44-D9-E7-D8-2D-64, DC-9F-DB-64-8D-9E, DC-9F-DB-66-E4-6A</t>
  </si>
  <si>
    <t>7mb, 3mb, 7mb, 7mb, 7mb, 7mb, 7mb, 3mb</t>
  </si>
  <si>
    <t>04-18-D6-C8-77-BB, 44-D9-E7-D8-30-60, 44-D9-E7-DC-7D-A4, 78-8A-20-94-77-68, 78-8A-20-94-77-AE, 80-2A-A8-EE-7B-DF, DC-9F-DB-64-8D-AD</t>
  </si>
  <si>
    <t>7mb, 20mb, 3mb, 20mb, 12mb, 20mb, 7mb</t>
  </si>
  <si>
    <t>00-27-22-52-D5-F8, 04-18-D6-88-F9-D0, 04-18-D6-88-FB-2B, 04-18-D6-C8-6E-E3, 04-18-D6-E6-BB-8B, 80-2A-A8-AA-9A-4D, DC-9F-DB-64-8C-B7</t>
  </si>
  <si>
    <t xml:space="preserve">20mb, 12mb, 20mb, 7mb, 20mb, 12mb, 3mb </t>
  </si>
  <si>
    <t>Svc MRC</t>
  </si>
  <si>
    <t>MRC Total</t>
  </si>
  <si>
    <t>Anually</t>
  </si>
  <si>
    <t>04-18-D6-C8-70-B7, 18-E8-29-3E-A1-A7, 18-E8-29-3E-A5-E8</t>
  </si>
  <si>
    <t>12mb,7mb,20mb</t>
  </si>
  <si>
    <t>Customer Count</t>
  </si>
  <si>
    <t>TOHUT_3195_450i_13</t>
  </si>
  <si>
    <t xml:space="preserve"> MASUB_30014_450i_211</t>
  </si>
  <si>
    <t>MASUB_30015_450iL_24</t>
  </si>
  <si>
    <t>MASUB_30021_450iL_22</t>
  </si>
  <si>
    <t>MASUB_45580_450iL_216</t>
  </si>
  <si>
    <t>MASUB_46187_450iL_210</t>
  </si>
  <si>
    <t>OKPUD_30011_450i_26</t>
  </si>
  <si>
    <t>OKPUD_45586_450iL_28</t>
  </si>
  <si>
    <t>MASUB_30045_450iL_33</t>
  </si>
  <si>
    <t>MASUB_30062_450iL_37</t>
  </si>
  <si>
    <t>MASUB_30063_450iL_36</t>
  </si>
  <si>
    <t>MASUB_30065_450iL_311</t>
  </si>
  <si>
    <t>MASUB_30079_450iL_38</t>
  </si>
  <si>
    <t>MASUB_30090_450iL_310</t>
  </si>
  <si>
    <t>BRHOS_30067_450iL_46</t>
  </si>
  <si>
    <t>BRHOS_30068_450iL_410</t>
  </si>
  <si>
    <t>PACEN_45202_450i_44</t>
  </si>
  <si>
    <t>TWSUB_45205_450iL_413</t>
  </si>
  <si>
    <t>TWSUB_33301_450i_510</t>
  </si>
  <si>
    <t>TWSUB_33302_450iL_58</t>
  </si>
  <si>
    <t>TWSUB_33303_450iL_54</t>
  </si>
  <si>
    <t>TWSUB_45240_450iL_514</t>
  </si>
  <si>
    <t>TWSUB_45257_450iL_513</t>
  </si>
  <si>
    <t>TWSUB_45284_450iL_512</t>
  </si>
  <si>
    <t>TWSUB_46184_450iL_515</t>
  </si>
  <si>
    <t>TWSUB_45232_450MPo_67</t>
  </si>
  <si>
    <t>TWSUB_45234_450iL_64</t>
  </si>
  <si>
    <t>TWSUB_45250_450i_63</t>
  </si>
  <si>
    <t>TWSUB_45255_450iL_614</t>
  </si>
  <si>
    <t>TWSUB_45287_450iL_69</t>
  </si>
  <si>
    <t>TWSUB_45292_450iL_62</t>
  </si>
  <si>
    <t>TWSUB_46186_450iL_613</t>
  </si>
  <si>
    <t>TWMIN_45251_450iL_74</t>
  </si>
  <si>
    <t>TWMIN_45266_450iL_77</t>
  </si>
  <si>
    <t>TWMIN_45268_450iL_72</t>
  </si>
  <si>
    <t>TOHUT_30009_450iL_89</t>
  </si>
  <si>
    <t>TOHUT_30010_450iL_88</t>
  </si>
  <si>
    <t>TOHUT_30019_450iL_84</t>
  </si>
  <si>
    <t>TOHUT_30028_450iL_86</t>
  </si>
  <si>
    <t>TOUSB_30050_450i_A236_955</t>
  </si>
  <si>
    <t>TOUSB_30050_450iL_95</t>
  </si>
  <si>
    <t>ORHUT_30037_450i_910</t>
  </si>
  <si>
    <t>ORHUT_30038_450iL_914</t>
  </si>
  <si>
    <t>ORHUT_30039_450i_911</t>
  </si>
  <si>
    <t>TONOR_24312_450iL_925</t>
  </si>
  <si>
    <t>TONOR_30036_450iL_98</t>
  </si>
  <si>
    <t>TOUSB_30061_450iL_97</t>
  </si>
  <si>
    <t>WSSUB_30075_450iL_1012</t>
  </si>
  <si>
    <t>WSSUB_30076_450iL_1011</t>
  </si>
  <si>
    <t>WSSUB_30083_450iL_103</t>
  </si>
  <si>
    <t>WSSUB_30097_450iL_1010</t>
  </si>
  <si>
    <t>ORHUT_30047_450iL_1112</t>
  </si>
  <si>
    <t>ORHUT_30071_450iL_1125</t>
  </si>
  <si>
    <t>ORHUT_30072_450iL_1122</t>
  </si>
  <si>
    <t>ORHUT_30073_450iL_115</t>
  </si>
  <si>
    <t>ORHUT_30084_450iL_1114</t>
  </si>
  <si>
    <t>ORHUT_30087_450i_1124</t>
  </si>
  <si>
    <t>ORHUT_30088_450iL_1123</t>
  </si>
  <si>
    <t>ORHUT_30099_450iL_119</t>
  </si>
  <si>
    <t>TOHUT_45382_450iL_110</t>
  </si>
  <si>
    <t>MASUB_30026_450iL_123</t>
  </si>
  <si>
    <t>CONLK_30018_450MPs_A240_136</t>
  </si>
  <si>
    <t>CONLK_30017_450iL_134</t>
  </si>
  <si>
    <t>OKPUD_3811_450MPs_149</t>
  </si>
  <si>
    <t>OMPUD_3811_450i_1410</t>
  </si>
  <si>
    <t>OKARM_3903_450iL_1414</t>
  </si>
  <si>
    <t>OKSOK_3904_450i_1416</t>
  </si>
  <si>
    <t>OMMAL_341_450i_1418</t>
  </si>
  <si>
    <t>OMPUD_861_450iL_1413</t>
  </si>
  <si>
    <t>OMWVC_1995_450iL_1419</t>
  </si>
  <si>
    <t>OMWVC_3812_450i_1420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</si>
</sst>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D76A-AAB6-4B5B-B1E4-C5AD2ACE0BB7}">
  <dimension ref="A1:H30"/>
  <sheetViews>
    <sheetView tabSelected="1" workbookViewId="0">
      <selection activeCell="D30" sqref="D30"/>
    </sheetView>
  </sheetViews>
  <sheetFormatPr defaultRowHeight="15" x14ac:dyDescent="0.25"/>
  <cols>
    <col min="1" max="1" width="7" bestFit="1" customWidth="1"/>
    <col min="2" max="2" width="6.28515625" bestFit="1" customWidth="1"/>
    <col min="3" max="3" width="26.7109375" style="1" customWidth="1"/>
    <col min="4" max="4" width="160.42578125" customWidth="1"/>
    <col min="5" max="5" width="48" customWidth="1"/>
    <col min="6" max="6" width="9.5703125" style="1" bestFit="1" customWidth="1"/>
    <col min="7" max="7" width="11.140625" style="1" bestFit="1" customWidth="1"/>
    <col min="8" max="8" width="12" style="1" bestFit="1" customWidth="1"/>
  </cols>
  <sheetData>
    <row r="1" spans="1:8" x14ac:dyDescent="0.25">
      <c r="A1" t="s">
        <v>0</v>
      </c>
      <c r="B1" t="s">
        <v>1</v>
      </c>
      <c r="C1" s="1" t="s">
        <v>25</v>
      </c>
      <c r="D1" t="s">
        <v>2</v>
      </c>
      <c r="E1" t="s">
        <v>19</v>
      </c>
      <c r="F1" s="1" t="s">
        <v>53</v>
      </c>
      <c r="G1" s="1" t="s">
        <v>27</v>
      </c>
      <c r="H1" s="1" t="s">
        <v>39</v>
      </c>
    </row>
    <row r="2" spans="1:8" x14ac:dyDescent="0.25">
      <c r="A2">
        <v>30056</v>
      </c>
      <c r="B2">
        <v>9</v>
      </c>
      <c r="C2" s="1">
        <f t="shared" ref="C2:C28" si="0">B2*3</f>
        <v>27</v>
      </c>
      <c r="D2" t="s">
        <v>44</v>
      </c>
      <c r="E2" t="s">
        <v>42</v>
      </c>
      <c r="F2" s="1">
        <f>31+17+17+17+31+31+10+17+17</f>
        <v>188</v>
      </c>
      <c r="G2" s="1">
        <f t="shared" ref="G2:G26" si="1">F2+C2</f>
        <v>215</v>
      </c>
      <c r="H2" s="1">
        <f t="shared" ref="H2:H26" si="2">G2*12</f>
        <v>2580</v>
      </c>
    </row>
    <row r="3" spans="1:8" x14ac:dyDescent="0.25">
      <c r="A3">
        <v>45249</v>
      </c>
      <c r="B3">
        <v>7</v>
      </c>
      <c r="C3" s="1">
        <f t="shared" si="0"/>
        <v>21</v>
      </c>
      <c r="D3" t="s">
        <v>51</v>
      </c>
      <c r="E3" t="s">
        <v>52</v>
      </c>
      <c r="F3" s="1">
        <f>31+24+31+17+31+24+10</f>
        <v>168</v>
      </c>
      <c r="G3" s="1">
        <f t="shared" si="1"/>
        <v>189</v>
      </c>
      <c r="H3" s="1">
        <f t="shared" si="2"/>
        <v>2268</v>
      </c>
    </row>
    <row r="4" spans="1:8" x14ac:dyDescent="0.25">
      <c r="A4">
        <v>24288</v>
      </c>
      <c r="B4">
        <v>7</v>
      </c>
      <c r="C4" s="1">
        <f t="shared" si="0"/>
        <v>21</v>
      </c>
      <c r="D4" t="s">
        <v>49</v>
      </c>
      <c r="E4" t="s">
        <v>50</v>
      </c>
      <c r="F4" s="1">
        <f>17+31+10+31+24+31+17</f>
        <v>161</v>
      </c>
      <c r="G4" s="1">
        <f t="shared" si="1"/>
        <v>182</v>
      </c>
      <c r="H4" s="1">
        <f t="shared" si="2"/>
        <v>2184</v>
      </c>
    </row>
    <row r="5" spans="1:8" x14ac:dyDescent="0.25">
      <c r="A5">
        <v>30095</v>
      </c>
      <c r="B5">
        <v>8</v>
      </c>
      <c r="C5" s="1">
        <f t="shared" si="0"/>
        <v>24</v>
      </c>
      <c r="D5" t="s">
        <v>45</v>
      </c>
      <c r="E5" t="s">
        <v>46</v>
      </c>
      <c r="F5" s="1">
        <f>10+31+17+10+10+31+24+17</f>
        <v>150</v>
      </c>
      <c r="G5" s="1">
        <f t="shared" si="1"/>
        <v>174</v>
      </c>
      <c r="H5" s="1">
        <f t="shared" si="2"/>
        <v>2088</v>
      </c>
    </row>
    <row r="6" spans="1:8" x14ac:dyDescent="0.25">
      <c r="A6">
        <v>30092</v>
      </c>
      <c r="B6">
        <v>6</v>
      </c>
      <c r="C6" s="1">
        <f t="shared" si="0"/>
        <v>18</v>
      </c>
      <c r="D6" t="s">
        <v>4</v>
      </c>
      <c r="E6" t="s">
        <v>23</v>
      </c>
      <c r="F6" s="1">
        <v>151</v>
      </c>
      <c r="G6" s="1">
        <f t="shared" si="1"/>
        <v>169</v>
      </c>
      <c r="H6" s="1">
        <f t="shared" si="2"/>
        <v>2028</v>
      </c>
    </row>
    <row r="7" spans="1:8" x14ac:dyDescent="0.25">
      <c r="A7">
        <v>45224</v>
      </c>
      <c r="B7">
        <v>8</v>
      </c>
      <c r="C7" s="1">
        <f t="shared" si="0"/>
        <v>24</v>
      </c>
      <c r="D7" t="s">
        <v>47</v>
      </c>
      <c r="E7" t="s">
        <v>48</v>
      </c>
      <c r="F7" s="1">
        <f>17+10+17+17+17+17+17+10</f>
        <v>122</v>
      </c>
      <c r="G7" s="1">
        <f t="shared" si="1"/>
        <v>146</v>
      </c>
      <c r="H7" s="1">
        <f t="shared" si="2"/>
        <v>1752</v>
      </c>
    </row>
    <row r="8" spans="1:8" x14ac:dyDescent="0.25">
      <c r="A8">
        <v>30094</v>
      </c>
      <c r="B8">
        <v>5</v>
      </c>
      <c r="C8" s="1">
        <f t="shared" si="0"/>
        <v>15</v>
      </c>
      <c r="D8" t="s">
        <v>6</v>
      </c>
      <c r="E8" t="s">
        <v>24</v>
      </c>
      <c r="F8" s="1">
        <f>24+31+24+17+24</f>
        <v>120</v>
      </c>
      <c r="G8" s="1">
        <f t="shared" si="1"/>
        <v>135</v>
      </c>
      <c r="H8" s="1">
        <f t="shared" si="2"/>
        <v>1620</v>
      </c>
    </row>
    <row r="9" spans="1:8" x14ac:dyDescent="0.25">
      <c r="A9">
        <v>45285</v>
      </c>
      <c r="B9">
        <v>5</v>
      </c>
      <c r="C9" s="1">
        <f t="shared" si="0"/>
        <v>15</v>
      </c>
      <c r="D9" t="s">
        <v>15</v>
      </c>
      <c r="E9" t="s">
        <v>35</v>
      </c>
      <c r="F9" s="1">
        <f>17+24+17+17+31</f>
        <v>106</v>
      </c>
      <c r="G9" s="1">
        <f t="shared" si="1"/>
        <v>121</v>
      </c>
      <c r="H9" s="1">
        <f t="shared" si="2"/>
        <v>1452</v>
      </c>
    </row>
    <row r="10" spans="1:8" x14ac:dyDescent="0.25">
      <c r="A10">
        <v>45245</v>
      </c>
      <c r="B10">
        <v>4</v>
      </c>
      <c r="C10" s="1">
        <f t="shared" si="0"/>
        <v>12</v>
      </c>
      <c r="D10" t="s">
        <v>13</v>
      </c>
      <c r="E10" t="s">
        <v>33</v>
      </c>
      <c r="F10" s="1">
        <f>17+31+17+31</f>
        <v>96</v>
      </c>
      <c r="G10" s="1">
        <f t="shared" si="1"/>
        <v>108</v>
      </c>
      <c r="H10" s="1">
        <f t="shared" si="2"/>
        <v>1296</v>
      </c>
    </row>
    <row r="11" spans="1:8" x14ac:dyDescent="0.25">
      <c r="A11">
        <v>30074</v>
      </c>
      <c r="B11">
        <v>3</v>
      </c>
      <c r="C11" s="1">
        <f t="shared" si="0"/>
        <v>9</v>
      </c>
      <c r="D11" t="s">
        <v>56</v>
      </c>
      <c r="E11" t="s">
        <v>57</v>
      </c>
      <c r="F11" s="1">
        <f>24+17+31</f>
        <v>72</v>
      </c>
      <c r="G11" s="1">
        <f t="shared" si="1"/>
        <v>81</v>
      </c>
      <c r="H11" s="1">
        <f t="shared" si="2"/>
        <v>972</v>
      </c>
    </row>
    <row r="12" spans="1:8" x14ac:dyDescent="0.25">
      <c r="A12">
        <v>30024</v>
      </c>
      <c r="B12">
        <v>3</v>
      </c>
      <c r="C12" s="1">
        <f t="shared" si="0"/>
        <v>9</v>
      </c>
      <c r="D12" t="s">
        <v>26</v>
      </c>
      <c r="E12" t="s">
        <v>20</v>
      </c>
      <c r="F12" s="1">
        <v>86</v>
      </c>
      <c r="G12" s="1">
        <f t="shared" si="1"/>
        <v>95</v>
      </c>
      <c r="H12" s="1">
        <f t="shared" si="2"/>
        <v>1140</v>
      </c>
    </row>
    <row r="13" spans="1:8" x14ac:dyDescent="0.25">
      <c r="A13">
        <v>30070</v>
      </c>
      <c r="B13">
        <v>3</v>
      </c>
      <c r="C13" s="1">
        <f t="shared" si="0"/>
        <v>9</v>
      </c>
      <c r="D13" t="s">
        <v>8</v>
      </c>
      <c r="E13" t="s">
        <v>29</v>
      </c>
      <c r="F13" s="1">
        <f>31+24+31</f>
        <v>86</v>
      </c>
      <c r="G13" s="1">
        <f t="shared" si="1"/>
        <v>95</v>
      </c>
      <c r="H13" s="1">
        <f t="shared" si="2"/>
        <v>1140</v>
      </c>
    </row>
    <row r="14" spans="1:8" x14ac:dyDescent="0.25">
      <c r="A14">
        <v>30066</v>
      </c>
      <c r="B14">
        <v>3</v>
      </c>
      <c r="C14" s="1">
        <f t="shared" si="0"/>
        <v>9</v>
      </c>
      <c r="D14" t="s">
        <v>3</v>
      </c>
      <c r="E14" t="s">
        <v>22</v>
      </c>
      <c r="F14" s="1">
        <v>72</v>
      </c>
      <c r="G14" s="1">
        <f t="shared" si="1"/>
        <v>81</v>
      </c>
      <c r="H14" s="1">
        <f t="shared" si="2"/>
        <v>972</v>
      </c>
    </row>
    <row r="15" spans="1:8" x14ac:dyDescent="0.25">
      <c r="A15">
        <v>45253</v>
      </c>
      <c r="B15">
        <v>4</v>
      </c>
      <c r="C15" s="1">
        <f t="shared" si="0"/>
        <v>12</v>
      </c>
      <c r="D15" t="s">
        <v>14</v>
      </c>
      <c r="E15" t="s">
        <v>34</v>
      </c>
      <c r="F15" s="1">
        <f>17+10+17+24</f>
        <v>68</v>
      </c>
      <c r="G15" s="1">
        <f t="shared" si="1"/>
        <v>80</v>
      </c>
      <c r="H15" s="1">
        <f t="shared" si="2"/>
        <v>960</v>
      </c>
    </row>
    <row r="16" spans="1:8" x14ac:dyDescent="0.25">
      <c r="A16">
        <v>30060</v>
      </c>
      <c r="B16">
        <v>3</v>
      </c>
      <c r="C16" s="1">
        <f t="shared" si="0"/>
        <v>9</v>
      </c>
      <c r="D16" t="s">
        <v>11</v>
      </c>
      <c r="E16" t="s">
        <v>32</v>
      </c>
      <c r="F16" s="1">
        <f>24+17+17</f>
        <v>58</v>
      </c>
      <c r="G16" s="1">
        <f t="shared" si="1"/>
        <v>67</v>
      </c>
      <c r="H16" s="1">
        <f t="shared" si="2"/>
        <v>804</v>
      </c>
    </row>
    <row r="17" spans="1:8" x14ac:dyDescent="0.25">
      <c r="A17">
        <v>45294</v>
      </c>
      <c r="B17">
        <v>3</v>
      </c>
      <c r="C17" s="1">
        <f t="shared" si="0"/>
        <v>9</v>
      </c>
      <c r="D17" t="s">
        <v>16</v>
      </c>
      <c r="E17" t="s">
        <v>36</v>
      </c>
      <c r="F17" s="1">
        <f>17*3</f>
        <v>51</v>
      </c>
      <c r="G17" s="1">
        <f t="shared" si="1"/>
        <v>60</v>
      </c>
      <c r="H17" s="1">
        <f t="shared" si="2"/>
        <v>720</v>
      </c>
    </row>
    <row r="18" spans="1:8" x14ac:dyDescent="0.25">
      <c r="A18">
        <v>30041</v>
      </c>
      <c r="B18">
        <v>2</v>
      </c>
      <c r="C18" s="1">
        <f t="shared" si="0"/>
        <v>6</v>
      </c>
      <c r="D18" t="s">
        <v>7</v>
      </c>
      <c r="E18" t="s">
        <v>28</v>
      </c>
      <c r="F18" s="1">
        <f>17+24</f>
        <v>41</v>
      </c>
      <c r="G18" s="1">
        <f t="shared" si="1"/>
        <v>47</v>
      </c>
      <c r="H18" s="1">
        <f t="shared" si="2"/>
        <v>564</v>
      </c>
    </row>
    <row r="19" spans="1:8" x14ac:dyDescent="0.25">
      <c r="A19">
        <v>30032</v>
      </c>
      <c r="B19">
        <v>2</v>
      </c>
      <c r="C19" s="1">
        <f t="shared" si="0"/>
        <v>6</v>
      </c>
      <c r="D19" t="s">
        <v>17</v>
      </c>
      <c r="E19" t="s">
        <v>37</v>
      </c>
      <c r="F19" s="1">
        <f>10+31</f>
        <v>41</v>
      </c>
      <c r="G19" s="1">
        <f t="shared" si="1"/>
        <v>47</v>
      </c>
      <c r="H19" s="1">
        <f t="shared" si="2"/>
        <v>564</v>
      </c>
    </row>
    <row r="20" spans="1:8" x14ac:dyDescent="0.25">
      <c r="A20">
        <v>45283</v>
      </c>
      <c r="B20">
        <v>2</v>
      </c>
      <c r="C20" s="1">
        <f t="shared" si="0"/>
        <v>6</v>
      </c>
      <c r="D20" t="s">
        <v>43</v>
      </c>
      <c r="E20" t="s">
        <v>28</v>
      </c>
      <c r="F20" s="1">
        <f>17+24</f>
        <v>41</v>
      </c>
      <c r="G20" s="1">
        <f t="shared" si="1"/>
        <v>47</v>
      </c>
      <c r="H20" s="1">
        <f t="shared" si="2"/>
        <v>564</v>
      </c>
    </row>
    <row r="21" spans="1:8" x14ac:dyDescent="0.25">
      <c r="A21">
        <v>30035</v>
      </c>
      <c r="B21">
        <v>2</v>
      </c>
      <c r="C21" s="1">
        <f t="shared" si="0"/>
        <v>6</v>
      </c>
      <c r="D21" t="s">
        <v>9</v>
      </c>
      <c r="E21" t="s">
        <v>30</v>
      </c>
      <c r="F21" s="1">
        <f>17+17</f>
        <v>34</v>
      </c>
      <c r="G21" s="1">
        <f t="shared" si="1"/>
        <v>40</v>
      </c>
      <c r="H21" s="1">
        <f t="shared" si="2"/>
        <v>480</v>
      </c>
    </row>
    <row r="22" spans="1:8" x14ac:dyDescent="0.25">
      <c r="A22">
        <v>45383</v>
      </c>
      <c r="B22">
        <v>2</v>
      </c>
      <c r="C22" s="1">
        <f t="shared" si="0"/>
        <v>6</v>
      </c>
      <c r="D22" t="s">
        <v>40</v>
      </c>
      <c r="E22" t="s">
        <v>41</v>
      </c>
      <c r="F22" s="1">
        <v>33</v>
      </c>
      <c r="G22" s="1">
        <f t="shared" si="1"/>
        <v>39</v>
      </c>
      <c r="H22" s="1">
        <f t="shared" si="2"/>
        <v>468</v>
      </c>
    </row>
    <row r="23" spans="1:8" x14ac:dyDescent="0.25">
      <c r="A23">
        <v>30043</v>
      </c>
      <c r="B23">
        <v>1</v>
      </c>
      <c r="C23" s="1">
        <f t="shared" si="0"/>
        <v>3</v>
      </c>
      <c r="D23" t="s">
        <v>18</v>
      </c>
      <c r="E23" t="s">
        <v>38</v>
      </c>
      <c r="F23" s="1">
        <v>31</v>
      </c>
      <c r="G23" s="1">
        <f t="shared" si="1"/>
        <v>34</v>
      </c>
      <c r="H23" s="1">
        <f t="shared" si="2"/>
        <v>408</v>
      </c>
    </row>
    <row r="24" spans="1:8" x14ac:dyDescent="0.25">
      <c r="A24">
        <v>515</v>
      </c>
      <c r="B24">
        <v>1</v>
      </c>
      <c r="C24" s="1">
        <f t="shared" si="0"/>
        <v>3</v>
      </c>
      <c r="D24" t="s">
        <v>5</v>
      </c>
      <c r="E24" t="s">
        <v>21</v>
      </c>
      <c r="F24" s="1">
        <v>24</v>
      </c>
      <c r="G24" s="1">
        <f t="shared" si="1"/>
        <v>27</v>
      </c>
      <c r="H24" s="1">
        <f t="shared" si="2"/>
        <v>324</v>
      </c>
    </row>
    <row r="25" spans="1:8" x14ac:dyDescent="0.25">
      <c r="A25">
        <v>300352</v>
      </c>
      <c r="B25">
        <v>1</v>
      </c>
      <c r="C25" s="1">
        <f t="shared" si="0"/>
        <v>3</v>
      </c>
      <c r="D25" t="s">
        <v>10</v>
      </c>
      <c r="E25" t="s">
        <v>31</v>
      </c>
      <c r="F25" s="1">
        <v>17</v>
      </c>
      <c r="G25" s="1">
        <f t="shared" si="1"/>
        <v>20</v>
      </c>
      <c r="H25" s="1">
        <f t="shared" si="2"/>
        <v>240</v>
      </c>
    </row>
    <row r="26" spans="1:8" x14ac:dyDescent="0.25">
      <c r="A26">
        <v>45225</v>
      </c>
      <c r="B26">
        <v>1</v>
      </c>
      <c r="C26" s="1">
        <f t="shared" si="0"/>
        <v>3</v>
      </c>
      <c r="D26" t="s">
        <v>12</v>
      </c>
      <c r="E26" t="s">
        <v>31</v>
      </c>
      <c r="F26" s="1">
        <v>17</v>
      </c>
      <c r="G26" s="1">
        <f t="shared" si="1"/>
        <v>20</v>
      </c>
      <c r="H26" s="1">
        <f t="shared" si="2"/>
        <v>240</v>
      </c>
    </row>
    <row r="27" spans="1:8" x14ac:dyDescent="0.25">
      <c r="A27" s="2">
        <v>30044</v>
      </c>
      <c r="B27" s="2">
        <v>0</v>
      </c>
      <c r="C27" s="3">
        <f t="shared" si="0"/>
        <v>0</v>
      </c>
      <c r="D27" s="2"/>
      <c r="E27" s="2"/>
      <c r="F27" s="3">
        <v>0</v>
      </c>
      <c r="G27" s="3">
        <v>0</v>
      </c>
      <c r="H27" s="3">
        <v>0</v>
      </c>
    </row>
    <row r="28" spans="1:8" x14ac:dyDescent="0.25">
      <c r="A28" s="2">
        <v>30046</v>
      </c>
      <c r="B28" s="2">
        <v>0</v>
      </c>
      <c r="C28" s="3">
        <f t="shared" si="0"/>
        <v>0</v>
      </c>
      <c r="D28" s="2"/>
      <c r="E28" s="2"/>
      <c r="F28" s="3"/>
      <c r="G28" s="3">
        <f>F28+C28</f>
        <v>0</v>
      </c>
      <c r="H28" s="3">
        <f>G28*12</f>
        <v>0</v>
      </c>
    </row>
    <row r="29" spans="1:8" x14ac:dyDescent="0.25">
      <c r="F29" s="1" t="s">
        <v>54</v>
      </c>
      <c r="G29" s="1">
        <f>SUM(G2:G28)</f>
        <v>2319</v>
      </c>
    </row>
    <row r="30" spans="1:8" x14ac:dyDescent="0.25">
      <c r="G30" s="1" t="s">
        <v>55</v>
      </c>
      <c r="H30" s="1">
        <f>SUM(H2:H29)</f>
        <v>27828</v>
      </c>
    </row>
  </sheetData>
  <sortState xmlns:xlrd2="http://schemas.microsoft.com/office/spreadsheetml/2017/richdata2" ref="A2:H28">
    <sortCondition descending="1" ref="H1:H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1D9E-8E11-43C1-BF6D-C101C358B6D2}">
  <dimension ref="A1:B72"/>
  <sheetViews>
    <sheetView workbookViewId="0">
      <selection activeCell="B15" sqref="B15"/>
    </sheetView>
  </sheetViews>
  <sheetFormatPr defaultRowHeight="15" x14ac:dyDescent="0.25"/>
  <cols>
    <col min="1" max="1" width="30" style="4" bestFit="1" customWidth="1"/>
    <col min="2" max="2" width="15.140625" style="4" bestFit="1" customWidth="1"/>
  </cols>
  <sheetData>
    <row r="1" spans="1:2" x14ac:dyDescent="0.25">
      <c r="A1" s="4" t="s">
        <v>0</v>
      </c>
      <c r="B1" s="4" t="s">
        <v>58</v>
      </c>
    </row>
    <row r="2" spans="1:2" x14ac:dyDescent="0.25">
      <c r="A2" s="4" t="s">
        <v>73</v>
      </c>
      <c r="B2" s="4">
        <v>2</v>
      </c>
    </row>
    <row r="3" spans="1:2" x14ac:dyDescent="0.25">
      <c r="A3" s="4" t="s">
        <v>79</v>
      </c>
      <c r="B3" s="4">
        <v>2</v>
      </c>
    </row>
    <row r="4" spans="1:2" x14ac:dyDescent="0.25">
      <c r="A4" s="4" t="s">
        <v>102</v>
      </c>
      <c r="B4" s="4">
        <v>2</v>
      </c>
    </row>
    <row r="5" spans="1:2" x14ac:dyDescent="0.25">
      <c r="A5" s="4" t="s">
        <v>104</v>
      </c>
      <c r="B5" s="4">
        <v>2</v>
      </c>
    </row>
    <row r="6" spans="1:2" x14ac:dyDescent="0.25">
      <c r="A6" s="4" t="s">
        <v>109</v>
      </c>
      <c r="B6" s="4">
        <v>2</v>
      </c>
    </row>
    <row r="7" spans="1:2" x14ac:dyDescent="0.25">
      <c r="A7" s="4" t="s">
        <v>114</v>
      </c>
      <c r="B7" s="4">
        <v>2</v>
      </c>
    </row>
    <row r="8" spans="1:2" x14ac:dyDescent="0.25">
      <c r="A8" s="4" t="s">
        <v>117</v>
      </c>
      <c r="B8" s="4">
        <v>2</v>
      </c>
    </row>
    <row r="9" spans="1:2" x14ac:dyDescent="0.25">
      <c r="A9" s="4" t="s">
        <v>119</v>
      </c>
      <c r="B9" s="4">
        <v>2</v>
      </c>
    </row>
    <row r="10" spans="1:2" x14ac:dyDescent="0.25">
      <c r="A10" s="4" t="s">
        <v>120</v>
      </c>
      <c r="B10" s="4">
        <v>2</v>
      </c>
    </row>
    <row r="11" spans="1:2" x14ac:dyDescent="0.25">
      <c r="A11" s="4" t="s">
        <v>122</v>
      </c>
      <c r="B11" s="4">
        <v>2</v>
      </c>
    </row>
    <row r="12" spans="1:2" x14ac:dyDescent="0.25">
      <c r="A12" s="4" t="s">
        <v>92</v>
      </c>
      <c r="B12" s="4">
        <v>3</v>
      </c>
    </row>
    <row r="13" spans="1:2" x14ac:dyDescent="0.25">
      <c r="A13" s="4" t="s">
        <v>93</v>
      </c>
      <c r="B13" s="4">
        <v>3</v>
      </c>
    </row>
    <row r="14" spans="1:2" x14ac:dyDescent="0.25">
      <c r="A14" s="4" t="s">
        <v>95</v>
      </c>
      <c r="B14" s="4">
        <v>3</v>
      </c>
    </row>
    <row r="15" spans="1:2" x14ac:dyDescent="0.25">
      <c r="A15" s="4" t="s">
        <v>98</v>
      </c>
      <c r="B15" s="4">
        <v>3</v>
      </c>
    </row>
    <row r="16" spans="1:2" x14ac:dyDescent="0.25">
      <c r="A16" s="4" t="s">
        <v>110</v>
      </c>
      <c r="B16" s="4">
        <v>3</v>
      </c>
    </row>
    <row r="17" spans="1:2" x14ac:dyDescent="0.25">
      <c r="A17" s="4" t="s">
        <v>124</v>
      </c>
      <c r="B17" s="4">
        <v>3</v>
      </c>
    </row>
    <row r="18" spans="1:2" x14ac:dyDescent="0.25">
      <c r="A18" s="4" t="s">
        <v>62</v>
      </c>
      <c r="B18" s="4">
        <v>4</v>
      </c>
    </row>
    <row r="19" spans="1:2" x14ac:dyDescent="0.25">
      <c r="A19" s="4" t="s">
        <v>66</v>
      </c>
      <c r="B19" s="4">
        <v>4</v>
      </c>
    </row>
    <row r="20" spans="1:2" x14ac:dyDescent="0.25">
      <c r="A20" s="4" t="s">
        <v>71</v>
      </c>
      <c r="B20" s="4">
        <v>4</v>
      </c>
    </row>
    <row r="21" spans="1:2" x14ac:dyDescent="0.25">
      <c r="A21" s="4" t="s">
        <v>118</v>
      </c>
      <c r="B21" s="4">
        <v>4</v>
      </c>
    </row>
    <row r="22" spans="1:2" x14ac:dyDescent="0.25">
      <c r="A22" s="4" t="s">
        <v>125</v>
      </c>
      <c r="B22" s="4">
        <v>4</v>
      </c>
    </row>
    <row r="23" spans="1:2" x14ac:dyDescent="0.25">
      <c r="A23" s="4" t="s">
        <v>128</v>
      </c>
      <c r="B23" s="4">
        <v>4</v>
      </c>
    </row>
    <row r="24" spans="1:2" x14ac:dyDescent="0.25">
      <c r="A24" s="4" t="s">
        <v>60</v>
      </c>
      <c r="B24" s="4">
        <v>5</v>
      </c>
    </row>
    <row r="25" spans="1:2" x14ac:dyDescent="0.25">
      <c r="A25" s="4" t="s">
        <v>69</v>
      </c>
      <c r="B25" s="4">
        <v>5</v>
      </c>
    </row>
    <row r="26" spans="1:2" x14ac:dyDescent="0.25">
      <c r="A26" s="4" t="s">
        <v>70</v>
      </c>
      <c r="B26" s="4">
        <v>5</v>
      </c>
    </row>
    <row r="27" spans="1:2" x14ac:dyDescent="0.25">
      <c r="A27" s="4" t="s">
        <v>84</v>
      </c>
      <c r="B27" s="4">
        <v>5</v>
      </c>
    </row>
    <row r="28" spans="1:2" x14ac:dyDescent="0.25">
      <c r="A28" s="4" t="s">
        <v>96</v>
      </c>
      <c r="B28" s="4">
        <v>5</v>
      </c>
    </row>
    <row r="29" spans="1:2" x14ac:dyDescent="0.25">
      <c r="A29" s="4" t="s">
        <v>107</v>
      </c>
      <c r="B29" s="4">
        <v>5</v>
      </c>
    </row>
    <row r="30" spans="1:2" x14ac:dyDescent="0.25">
      <c r="A30" s="4" t="s">
        <v>129</v>
      </c>
      <c r="B30" s="4">
        <v>5</v>
      </c>
    </row>
    <row r="31" spans="1:2" x14ac:dyDescent="0.25">
      <c r="A31" s="4" t="s">
        <v>63</v>
      </c>
      <c r="B31" s="4">
        <v>6</v>
      </c>
    </row>
    <row r="32" spans="1:2" x14ac:dyDescent="0.25">
      <c r="A32" s="4" t="s">
        <v>68</v>
      </c>
      <c r="B32" s="4">
        <v>6</v>
      </c>
    </row>
    <row r="33" spans="1:2" x14ac:dyDescent="0.25">
      <c r="A33" s="4" t="s">
        <v>74</v>
      </c>
      <c r="B33" s="4">
        <v>6</v>
      </c>
    </row>
    <row r="34" spans="1:2" x14ac:dyDescent="0.25">
      <c r="A34" s="4" t="s">
        <v>76</v>
      </c>
      <c r="B34" s="4">
        <v>6</v>
      </c>
    </row>
    <row r="35" spans="1:2" x14ac:dyDescent="0.25">
      <c r="A35" s="4" t="s">
        <v>80</v>
      </c>
      <c r="B35" s="4">
        <v>6</v>
      </c>
    </row>
    <row r="36" spans="1:2" x14ac:dyDescent="0.25">
      <c r="A36" s="4" t="s">
        <v>85</v>
      </c>
      <c r="B36" s="4">
        <v>6</v>
      </c>
    </row>
    <row r="37" spans="1:2" x14ac:dyDescent="0.25">
      <c r="A37" s="4" t="s">
        <v>101</v>
      </c>
      <c r="B37" s="4">
        <v>6</v>
      </c>
    </row>
    <row r="38" spans="1:2" x14ac:dyDescent="0.25">
      <c r="A38" s="4" t="s">
        <v>108</v>
      </c>
      <c r="B38" s="4">
        <v>6</v>
      </c>
    </row>
    <row r="39" spans="1:2" x14ac:dyDescent="0.25">
      <c r="A39" s="4" t="s">
        <v>112</v>
      </c>
      <c r="B39" s="4">
        <v>6</v>
      </c>
    </row>
    <row r="40" spans="1:2" x14ac:dyDescent="0.25">
      <c r="A40" s="4" t="s">
        <v>113</v>
      </c>
      <c r="B40" s="4">
        <v>6</v>
      </c>
    </row>
    <row r="41" spans="1:2" x14ac:dyDescent="0.25">
      <c r="A41" s="4" t="s">
        <v>126</v>
      </c>
      <c r="B41" s="4">
        <v>6</v>
      </c>
    </row>
    <row r="42" spans="1:2" x14ac:dyDescent="0.25">
      <c r="A42" s="4" t="s">
        <v>64</v>
      </c>
      <c r="B42" s="4">
        <v>7</v>
      </c>
    </row>
    <row r="43" spans="1:2" x14ac:dyDescent="0.25">
      <c r="A43" s="4" t="s">
        <v>81</v>
      </c>
      <c r="B43" s="4">
        <v>7</v>
      </c>
    </row>
    <row r="44" spans="1:2" x14ac:dyDescent="0.25">
      <c r="A44" s="4" t="s">
        <v>82</v>
      </c>
      <c r="B44" s="4">
        <v>7</v>
      </c>
    </row>
    <row r="45" spans="1:2" x14ac:dyDescent="0.25">
      <c r="A45" s="4" t="s">
        <v>91</v>
      </c>
      <c r="B45" s="4">
        <v>7</v>
      </c>
    </row>
    <row r="46" spans="1:2" x14ac:dyDescent="0.25">
      <c r="A46" s="4" t="s">
        <v>97</v>
      </c>
      <c r="B46" s="4">
        <v>7</v>
      </c>
    </row>
    <row r="47" spans="1:2" x14ac:dyDescent="0.25">
      <c r="A47" s="4" t="s">
        <v>105</v>
      </c>
      <c r="B47" s="4">
        <v>7</v>
      </c>
    </row>
    <row r="48" spans="1:2" x14ac:dyDescent="0.25">
      <c r="A48" s="4" t="s">
        <v>123</v>
      </c>
      <c r="B48" s="4">
        <v>7</v>
      </c>
    </row>
    <row r="49" spans="1:2" x14ac:dyDescent="0.25">
      <c r="A49" s="4" t="s">
        <v>65</v>
      </c>
      <c r="B49" s="4">
        <v>8</v>
      </c>
    </row>
    <row r="50" spans="1:2" x14ac:dyDescent="0.25">
      <c r="A50" s="4" t="s">
        <v>67</v>
      </c>
      <c r="B50" s="4">
        <v>8</v>
      </c>
    </row>
    <row r="51" spans="1:2" x14ac:dyDescent="0.25">
      <c r="A51" s="4" t="s">
        <v>86</v>
      </c>
      <c r="B51" s="4">
        <v>8</v>
      </c>
    </row>
    <row r="52" spans="1:2" x14ac:dyDescent="0.25">
      <c r="A52" s="4" t="s">
        <v>89</v>
      </c>
      <c r="B52" s="4">
        <v>8</v>
      </c>
    </row>
    <row r="53" spans="1:2" x14ac:dyDescent="0.25">
      <c r="A53" s="4" t="s">
        <v>94</v>
      </c>
      <c r="B53" s="4">
        <v>8</v>
      </c>
    </row>
    <row r="54" spans="1:2" x14ac:dyDescent="0.25">
      <c r="A54" s="4" t="s">
        <v>99</v>
      </c>
      <c r="B54" s="4">
        <v>8</v>
      </c>
    </row>
    <row r="55" spans="1:2" x14ac:dyDescent="0.25">
      <c r="A55" s="4" t="s">
        <v>106</v>
      </c>
      <c r="B55" s="4">
        <v>8</v>
      </c>
    </row>
    <row r="56" spans="1:2" x14ac:dyDescent="0.25">
      <c r="A56" s="4" t="s">
        <v>111</v>
      </c>
      <c r="B56" s="4">
        <v>8</v>
      </c>
    </row>
    <row r="57" spans="1:2" x14ac:dyDescent="0.25">
      <c r="A57" s="4" t="s">
        <v>116</v>
      </c>
      <c r="B57" s="4">
        <v>8</v>
      </c>
    </row>
    <row r="58" spans="1:2" x14ac:dyDescent="0.25">
      <c r="A58" s="4" t="s">
        <v>121</v>
      </c>
      <c r="B58" s="4">
        <v>8</v>
      </c>
    </row>
    <row r="59" spans="1:2" x14ac:dyDescent="0.25">
      <c r="A59" s="4" t="s">
        <v>127</v>
      </c>
      <c r="B59" s="4">
        <v>8</v>
      </c>
    </row>
    <row r="60" spans="1:2" x14ac:dyDescent="0.25">
      <c r="A60" s="4" t="s">
        <v>59</v>
      </c>
      <c r="B60" s="4">
        <v>9</v>
      </c>
    </row>
    <row r="61" spans="1:2" x14ac:dyDescent="0.25">
      <c r="A61" s="4" t="s">
        <v>61</v>
      </c>
      <c r="B61" s="4">
        <v>9</v>
      </c>
    </row>
    <row r="62" spans="1:2" x14ac:dyDescent="0.25">
      <c r="A62" s="4" t="s">
        <v>72</v>
      </c>
      <c r="B62" s="4">
        <v>9</v>
      </c>
    </row>
    <row r="63" spans="1:2" x14ac:dyDescent="0.25">
      <c r="A63" s="4" t="s">
        <v>75</v>
      </c>
      <c r="B63" s="4">
        <v>9</v>
      </c>
    </row>
    <row r="64" spans="1:2" x14ac:dyDescent="0.25">
      <c r="A64" s="4" t="s">
        <v>77</v>
      </c>
      <c r="B64" s="4">
        <v>9</v>
      </c>
    </row>
    <row r="65" spans="1:2" x14ac:dyDescent="0.25">
      <c r="A65" s="4" t="s">
        <v>78</v>
      </c>
      <c r="B65" s="4">
        <v>9</v>
      </c>
    </row>
    <row r="66" spans="1:2" x14ac:dyDescent="0.25">
      <c r="A66" s="4" t="s">
        <v>83</v>
      </c>
      <c r="B66" s="4">
        <v>9</v>
      </c>
    </row>
    <row r="67" spans="1:2" x14ac:dyDescent="0.25">
      <c r="A67" s="4" t="s">
        <v>100</v>
      </c>
      <c r="B67" s="4">
        <v>9</v>
      </c>
    </row>
    <row r="68" spans="1:2" x14ac:dyDescent="0.25">
      <c r="A68" s="4" t="s">
        <v>115</v>
      </c>
      <c r="B68" s="4">
        <v>9</v>
      </c>
    </row>
    <row r="69" spans="1:2" x14ac:dyDescent="0.25">
      <c r="A69" s="4" t="s">
        <v>87</v>
      </c>
      <c r="B69" s="4">
        <v>10</v>
      </c>
    </row>
    <row r="70" spans="1:2" x14ac:dyDescent="0.25">
      <c r="A70" s="4" t="s">
        <v>88</v>
      </c>
      <c r="B70" s="4">
        <v>10</v>
      </c>
    </row>
    <row r="71" spans="1:2" x14ac:dyDescent="0.25">
      <c r="A71" s="4" t="s">
        <v>90</v>
      </c>
      <c r="B71" s="4">
        <v>10</v>
      </c>
    </row>
    <row r="72" spans="1:2" x14ac:dyDescent="0.25">
      <c r="A72" s="4" t="s">
        <v>103</v>
      </c>
      <c r="B72" s="4">
        <v>10</v>
      </c>
    </row>
  </sheetData>
  <sortState xmlns:xlrd2="http://schemas.microsoft.com/office/spreadsheetml/2017/richdata2" ref="A2:B72">
    <sortCondition ref="B1:B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7181 Sites</vt:lpstr>
      <vt:lpstr>Valley Floor CMBM 10 or less</vt:lpstr>
    </vt:vector>
  </TitlesOfParts>
  <Company>Okanogan PUD No.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Andrist</dc:creator>
  <cp:lastModifiedBy>Tim Andrist</cp:lastModifiedBy>
  <dcterms:created xsi:type="dcterms:W3CDTF">2026-04-28T13:43:47Z</dcterms:created>
  <dcterms:modified xsi:type="dcterms:W3CDTF">2026-05-11T14:37:49Z</dcterms:modified>
</cp:coreProperties>
</file>